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39" i="1" l="1"/>
  <c r="E77" i="1"/>
  <c r="I24" i="1"/>
  <c r="E90" i="1" l="1"/>
  <c r="E74" i="1"/>
  <c r="E67" i="1"/>
  <c r="E62" i="1"/>
  <c r="E91" i="1" l="1"/>
  <c r="H35" i="1"/>
  <c r="H48" i="1"/>
  <c r="H24" i="1"/>
  <c r="H21" i="1"/>
  <c r="H19" i="1" l="1"/>
  <c r="H31" i="1" l="1"/>
  <c r="H28" i="1" l="1"/>
  <c r="H27" i="1" l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<sst xmlns="http://schemas.openxmlformats.org/spreadsheetml/2006/main" count="184" uniqueCount="106">
  <si>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</si>
  <si>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</si>
  <si>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</si>
  <si>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</si>
  <si>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</si>
  <si>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</si>
  <si>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</si>
  <si>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</si>
  <si>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</si>
  <si>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</si>
  <si>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</si>
  <si>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</si>
  <si>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</si>
  <si>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</si>
  <si>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</si>
  <si>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</si>
  <si>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</si>
  <si>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</si>
  <si>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</si>
  <si>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</si>
  <si>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</si>
  <si>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</si>
  <si>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</si>
  <si>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</si>
  <si>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</si>
  <si>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Dana:19.07.2019.</t>
  </si>
  <si>
    <t>Primljena i neutrošena participacija od 19.07.2019.</t>
  </si>
  <si>
    <t>426751</t>
  </si>
  <si>
    <t>Farmalogist</t>
  </si>
  <si>
    <t>190090382</t>
  </si>
  <si>
    <t>190143560</t>
  </si>
  <si>
    <t>1900143573</t>
  </si>
  <si>
    <t>Phoenix Pharma</t>
  </si>
  <si>
    <t>246113</t>
  </si>
  <si>
    <t>246243</t>
  </si>
  <si>
    <t xml:space="preserve">Vega </t>
  </si>
  <si>
    <t>146058/19</t>
  </si>
  <si>
    <t>Lekovi-deo rn.</t>
  </si>
  <si>
    <t>146057/19</t>
  </si>
  <si>
    <t>UKUPNO LEKOVI</t>
  </si>
  <si>
    <t>426711</t>
  </si>
  <si>
    <t>Lavija</t>
  </si>
  <si>
    <t>Sanitetski materijal</t>
  </si>
  <si>
    <t>1062/2019</t>
  </si>
  <si>
    <t>Sinofarm</t>
  </si>
  <si>
    <t>IF2019-12532</t>
  </si>
  <si>
    <t>IF2019-12533</t>
  </si>
  <si>
    <t>Vicor</t>
  </si>
  <si>
    <t>R19-06131</t>
  </si>
  <si>
    <t>UKUPNO SANITETSKI MATERIJAL</t>
  </si>
  <si>
    <t>421521</t>
  </si>
  <si>
    <t>Generali osiguranje</t>
  </si>
  <si>
    <t>Osiguranej zaposlenih</t>
  </si>
  <si>
    <t>N-3043/2019</t>
  </si>
  <si>
    <t>421511</t>
  </si>
  <si>
    <t>Dunav osiguranje</t>
  </si>
  <si>
    <t>Osiguranje zgrada</t>
  </si>
  <si>
    <t>001-1147-010285866-000</t>
  </si>
  <si>
    <t>421513</t>
  </si>
  <si>
    <t>Osiguranje opreme</t>
  </si>
  <si>
    <t>001-1147-010285870-000</t>
  </si>
  <si>
    <t>001-1147-010285844-000</t>
  </si>
  <si>
    <t>001-1147-010285855-000</t>
  </si>
  <si>
    <t>421512</t>
  </si>
  <si>
    <t>Osiguranje vozila</t>
  </si>
  <si>
    <t>51-1147-4005819</t>
  </si>
  <si>
    <t>UKUPNO OSIGURANJE</t>
  </si>
  <si>
    <t>425291</t>
  </si>
  <si>
    <t>Autocentar Marković</t>
  </si>
  <si>
    <t>Tekuće popravke i održavanje</t>
  </si>
  <si>
    <t>131/19</t>
  </si>
  <si>
    <t>423212</t>
  </si>
  <si>
    <t>Infolab</t>
  </si>
  <si>
    <t>Usluge održavanja softvera</t>
  </si>
  <si>
    <t>5213-2019-TU-0625</t>
  </si>
  <si>
    <t>421411</t>
  </si>
  <si>
    <t>MTS Telekom Srbija 012</t>
  </si>
  <si>
    <t>Telefon,telefaks</t>
  </si>
  <si>
    <t>73-213-012-1088316</t>
  </si>
  <si>
    <t>421412</t>
  </si>
  <si>
    <t>Internet</t>
  </si>
  <si>
    <t>421414</t>
  </si>
  <si>
    <t>MTS Telekom Srbija 062</t>
  </si>
  <si>
    <t>Usluge mobilnog telefona</t>
  </si>
  <si>
    <t>19-213-062-1088317</t>
  </si>
  <si>
    <t>426913</t>
  </si>
  <si>
    <t>Alat i inventar</t>
  </si>
  <si>
    <t>426111</t>
  </si>
  <si>
    <t>Print Sr</t>
  </si>
  <si>
    <t>Kancelarijski materijal</t>
  </si>
  <si>
    <t>3629/19</t>
  </si>
  <si>
    <t>3628/19</t>
  </si>
  <si>
    <t>3627/19</t>
  </si>
  <si>
    <t>425222</t>
  </si>
  <si>
    <t>Računarska oprema</t>
  </si>
  <si>
    <t>221/19</t>
  </si>
  <si>
    <t>Razvigor</t>
  </si>
  <si>
    <t>82/19</t>
  </si>
  <si>
    <t>SBB</t>
  </si>
  <si>
    <t>196010620201906</t>
  </si>
  <si>
    <t>426791</t>
  </si>
  <si>
    <t>Ostali medicinski i laboratorijski materijal</t>
  </si>
  <si>
    <t>TNT Team</t>
  </si>
  <si>
    <t>00084</t>
  </si>
  <si>
    <t>UKUPNO MATERIJALNI TROŠKOVI</t>
  </si>
  <si>
    <t>Izvršena plaćanja na dan 19.07.2019.godine: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</si>
</sst>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5" fillId="0" borderId="1" xfId="1" applyNumberFormat="1" applyBorder="1"/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9" fontId="5" fillId="5" borderId="1" xfId="1" applyNumberFormat="1" applyFill="1" applyBorder="1"/>
    <xf numFmtId="0" fontId="5" fillId="5" borderId="1" xfId="1" applyFill="1" applyBorder="1"/>
    <xf numFmtId="4" fontId="6" fillId="5" borderId="1" xfId="1" applyNumberFormat="1" applyFont="1" applyFill="1" applyBorder="1" applyAlignment="1">
      <alignment horizontal="center"/>
    </xf>
    <xf numFmtId="4" fontId="6" fillId="5" borderId="1" xfId="1" applyNumberFormat="1" applyFont="1" applyFill="1" applyBorder="1"/>
    <xf numFmtId="49" fontId="7" fillId="5" borderId="1" xfId="1" applyNumberFormat="1" applyFont="1" applyFill="1" applyBorder="1"/>
    <xf numFmtId="0" fontId="7" fillId="5" borderId="1" xfId="1" applyFont="1" applyFill="1" applyBorder="1"/>
    <xf numFmtId="49" fontId="5" fillId="0" borderId="0" xfId="1" applyNumberFormat="1"/>
    <xf numFmtId="0" fontId="5" fillId="0" borderId="0" xfId="1"/>
    <xf numFmtId="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1"/>
  <sheetViews>
    <sheetView tabSelected="1" topLeftCell="A39" zoomScaleNormal="100" workbookViewId="0">
      <selection activeCell="G54" sqref="G54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43665</v>
      </c>
      <c r="H12" s="7">
        <v>8582545.5999999996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/>
      <c r="H13" s="3">
        <f>H14+H25-H32-H42</f>
        <v>7381243.0399999991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43665</v>
      </c>
      <c r="H14" s="4">
        <f>H15+H16+H17+H18+H19+H20+H21+H22+H23+H24</f>
        <v>7478776.8999999985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403497.2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480802.02+1186875+1186875-1014200.1-1280397.15+1186875-44609.88-223130.9-471162.62+1186875+1559.88-300499.2</f>
        <v>1895862.05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</f>
        <v>2188321.19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</f>
        <v>833607.19</v>
      </c>
      <c r="I24" s="11">
        <f>H21+H24-H39</f>
        <v>2539977.59</v>
      </c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43665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43665</v>
      </c>
      <c r="H32" s="5">
        <f>SUM(H33:H41)</f>
        <v>1098584.5900000001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f>403497.2</f>
        <v>403497.2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213136.6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f>108353.87+373596.92</f>
        <v>481950.79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43664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43665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</f>
        <v>498966.8200000003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>
        <v>0</v>
      </c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7880209.8599999994</v>
      </c>
      <c r="I50" s="11"/>
      <c r="J50" s="11"/>
      <c r="K50" s="8"/>
    </row>
    <row r="51" spans="2:11" x14ac:dyDescent="0.25">
      <c r="G51" s="9"/>
      <c r="H51" s="11"/>
      <c r="I51" s="14"/>
    </row>
    <row r="52" spans="2:11" x14ac:dyDescent="0.25">
      <c r="B52" s="31" t="s">
        <v>105</v>
      </c>
      <c r="C52" s="31"/>
      <c r="D52" s="31"/>
      <c r="E52" s="31"/>
      <c r="F52" s="31"/>
      <c r="G52" s="31"/>
      <c r="H52" s="31"/>
    </row>
    <row r="54" spans="2:11" x14ac:dyDescent="0.25">
      <c r="B54" s="35" t="s">
        <v>27</v>
      </c>
      <c r="C54" s="36" t="s">
        <v>28</v>
      </c>
      <c r="D54" s="37" t="s">
        <v>12</v>
      </c>
      <c r="E54" s="38">
        <v>4690.1499999999996</v>
      </c>
      <c r="F54" s="35">
        <v>190090348</v>
      </c>
    </row>
    <row r="55" spans="2:11" x14ac:dyDescent="0.25">
      <c r="B55" s="35" t="s">
        <v>27</v>
      </c>
      <c r="C55" s="36" t="s">
        <v>28</v>
      </c>
      <c r="D55" s="37" t="s">
        <v>12</v>
      </c>
      <c r="E55" s="38">
        <v>62681.75</v>
      </c>
      <c r="F55" s="35" t="s">
        <v>29</v>
      </c>
    </row>
    <row r="56" spans="2:11" x14ac:dyDescent="0.25">
      <c r="B56" s="35" t="s">
        <v>27</v>
      </c>
      <c r="C56" s="36" t="s">
        <v>28</v>
      </c>
      <c r="D56" s="37" t="s">
        <v>12</v>
      </c>
      <c r="E56" s="38">
        <v>91466.1</v>
      </c>
      <c r="F56" s="35" t="s">
        <v>30</v>
      </c>
    </row>
    <row r="57" spans="2:11" x14ac:dyDescent="0.25">
      <c r="B57" s="35" t="s">
        <v>27</v>
      </c>
      <c r="C57" s="36" t="s">
        <v>28</v>
      </c>
      <c r="D57" s="37" t="s">
        <v>12</v>
      </c>
      <c r="E57" s="38">
        <v>63155.4</v>
      </c>
      <c r="F57" s="35" t="s">
        <v>31</v>
      </c>
    </row>
    <row r="58" spans="2:11" x14ac:dyDescent="0.25">
      <c r="B58" s="35" t="s">
        <v>27</v>
      </c>
      <c r="C58" s="36" t="s">
        <v>32</v>
      </c>
      <c r="D58" s="37" t="s">
        <v>12</v>
      </c>
      <c r="E58" s="38">
        <v>103959.9</v>
      </c>
      <c r="F58" s="35" t="s">
        <v>33</v>
      </c>
    </row>
    <row r="59" spans="2:11" x14ac:dyDescent="0.25">
      <c r="B59" s="35" t="s">
        <v>27</v>
      </c>
      <c r="C59" s="36" t="s">
        <v>32</v>
      </c>
      <c r="D59" s="37" t="s">
        <v>12</v>
      </c>
      <c r="E59" s="38">
        <v>21496.2</v>
      </c>
      <c r="F59" s="35" t="s">
        <v>34</v>
      </c>
    </row>
    <row r="60" spans="2:11" x14ac:dyDescent="0.25">
      <c r="B60" s="35" t="s">
        <v>27</v>
      </c>
      <c r="C60" s="36" t="s">
        <v>35</v>
      </c>
      <c r="D60" s="37" t="s">
        <v>12</v>
      </c>
      <c r="E60" s="38">
        <v>55770</v>
      </c>
      <c r="F60" s="35" t="s">
        <v>36</v>
      </c>
    </row>
    <row r="61" spans="2:11" x14ac:dyDescent="0.25">
      <c r="B61" s="35" t="s">
        <v>27</v>
      </c>
      <c r="C61" s="36" t="s">
        <v>35</v>
      </c>
      <c r="D61" s="37" t="s">
        <v>37</v>
      </c>
      <c r="E61" s="38">
        <v>277.7</v>
      </c>
      <c r="F61" s="35" t="s">
        <v>38</v>
      </c>
    </row>
    <row r="62" spans="2:11" x14ac:dyDescent="0.25">
      <c r="B62" s="39"/>
      <c r="C62" s="40"/>
      <c r="D62" s="41" t="s">
        <v>39</v>
      </c>
      <c r="E62" s="42">
        <f>SUM(E54:E61)</f>
        <v>403497.2</v>
      </c>
      <c r="F62" s="39"/>
    </row>
    <row r="63" spans="2:11" x14ac:dyDescent="0.25">
      <c r="B63" s="35" t="s">
        <v>40</v>
      </c>
      <c r="C63" s="36" t="s">
        <v>41</v>
      </c>
      <c r="D63" s="37" t="s">
        <v>42</v>
      </c>
      <c r="E63" s="38">
        <v>75808.800000000003</v>
      </c>
      <c r="F63" s="35" t="s">
        <v>43</v>
      </c>
    </row>
    <row r="64" spans="2:11" x14ac:dyDescent="0.25">
      <c r="B64" s="35" t="s">
        <v>40</v>
      </c>
      <c r="C64" s="36" t="s">
        <v>44</v>
      </c>
      <c r="D64" s="37" t="s">
        <v>42</v>
      </c>
      <c r="E64" s="38">
        <v>82708.800000000003</v>
      </c>
      <c r="F64" s="35" t="s">
        <v>45</v>
      </c>
    </row>
    <row r="65" spans="2:6" x14ac:dyDescent="0.25">
      <c r="B65" s="35" t="s">
        <v>40</v>
      </c>
      <c r="C65" s="36" t="s">
        <v>44</v>
      </c>
      <c r="D65" s="37" t="s">
        <v>42</v>
      </c>
      <c r="E65" s="38">
        <v>54617</v>
      </c>
      <c r="F65" s="35" t="s">
        <v>46</v>
      </c>
    </row>
    <row r="66" spans="2:6" x14ac:dyDescent="0.25">
      <c r="B66" s="35" t="s">
        <v>40</v>
      </c>
      <c r="C66" s="36" t="s">
        <v>47</v>
      </c>
      <c r="D66" s="37" t="s">
        <v>42</v>
      </c>
      <c r="E66" s="38">
        <v>2</v>
      </c>
      <c r="F66" s="35" t="s">
        <v>48</v>
      </c>
    </row>
    <row r="67" spans="2:6" x14ac:dyDescent="0.25">
      <c r="B67" s="39"/>
      <c r="C67" s="40"/>
      <c r="D67" s="41" t="s">
        <v>49</v>
      </c>
      <c r="E67" s="42">
        <f>SUM(E63:E66)</f>
        <v>213136.6</v>
      </c>
      <c r="F67" s="39"/>
    </row>
    <row r="68" spans="2:6" x14ac:dyDescent="0.25">
      <c r="B68" s="35" t="s">
        <v>50</v>
      </c>
      <c r="C68" s="36" t="s">
        <v>51</v>
      </c>
      <c r="D68" s="37" t="s">
        <v>52</v>
      </c>
      <c r="E68" s="38">
        <v>32312</v>
      </c>
      <c r="F68" s="35" t="s">
        <v>53</v>
      </c>
    </row>
    <row r="69" spans="2:6" x14ac:dyDescent="0.25">
      <c r="B69" s="35" t="s">
        <v>54</v>
      </c>
      <c r="C69" s="36" t="s">
        <v>55</v>
      </c>
      <c r="D69" s="37" t="s">
        <v>56</v>
      </c>
      <c r="E69" s="38">
        <v>10022.89</v>
      </c>
      <c r="F69" s="35" t="s">
        <v>57</v>
      </c>
    </row>
    <row r="70" spans="2:6" x14ac:dyDescent="0.25">
      <c r="B70" s="35" t="s">
        <v>58</v>
      </c>
      <c r="C70" s="36" t="s">
        <v>55</v>
      </c>
      <c r="D70" s="37" t="s">
        <v>59</v>
      </c>
      <c r="E70" s="38">
        <v>33427.06</v>
      </c>
      <c r="F70" s="35" t="s">
        <v>60</v>
      </c>
    </row>
    <row r="71" spans="2:6" x14ac:dyDescent="0.25">
      <c r="B71" s="35" t="s">
        <v>58</v>
      </c>
      <c r="C71" s="36" t="s">
        <v>55</v>
      </c>
      <c r="D71" s="37" t="s">
        <v>59</v>
      </c>
      <c r="E71" s="38">
        <v>3570.63</v>
      </c>
      <c r="F71" s="35" t="s">
        <v>61</v>
      </c>
    </row>
    <row r="72" spans="2:6" x14ac:dyDescent="0.25">
      <c r="B72" s="35" t="s">
        <v>58</v>
      </c>
      <c r="C72" s="36" t="s">
        <v>55</v>
      </c>
      <c r="D72" s="37" t="s">
        <v>59</v>
      </c>
      <c r="E72" s="38">
        <v>4146.45</v>
      </c>
      <c r="F72" s="35" t="s">
        <v>62</v>
      </c>
    </row>
    <row r="73" spans="2:6" x14ac:dyDescent="0.25">
      <c r="B73" s="35" t="s">
        <v>63</v>
      </c>
      <c r="C73" s="36" t="s">
        <v>55</v>
      </c>
      <c r="D73" s="37" t="s">
        <v>64</v>
      </c>
      <c r="E73" s="38">
        <v>24874.84</v>
      </c>
      <c r="F73" s="35" t="s">
        <v>65</v>
      </c>
    </row>
    <row r="74" spans="2:6" x14ac:dyDescent="0.25">
      <c r="B74" s="39"/>
      <c r="C74" s="40"/>
      <c r="D74" s="41" t="s">
        <v>66</v>
      </c>
      <c r="E74" s="42">
        <f>SUM(E68:E73)</f>
        <v>108353.87</v>
      </c>
      <c r="F74" s="39"/>
    </row>
    <row r="75" spans="2:6" x14ac:dyDescent="0.25">
      <c r="B75" s="35" t="s">
        <v>67</v>
      </c>
      <c r="C75" s="36" t="s">
        <v>68</v>
      </c>
      <c r="D75" s="37" t="s">
        <v>69</v>
      </c>
      <c r="E75" s="38">
        <v>18200</v>
      </c>
      <c r="F75" s="35" t="s">
        <v>70</v>
      </c>
    </row>
    <row r="76" spans="2:6" x14ac:dyDescent="0.25">
      <c r="B76" s="35" t="s">
        <v>71</v>
      </c>
      <c r="C76" s="36" t="s">
        <v>72</v>
      </c>
      <c r="D76" s="37" t="s">
        <v>73</v>
      </c>
      <c r="E76" s="38">
        <v>137040</v>
      </c>
      <c r="F76" s="35" t="s">
        <v>74</v>
      </c>
    </row>
    <row r="77" spans="2:6" x14ac:dyDescent="0.25">
      <c r="B77" s="35" t="s">
        <v>75</v>
      </c>
      <c r="C77" s="36" t="s">
        <v>76</v>
      </c>
      <c r="D77" s="37" t="s">
        <v>77</v>
      </c>
      <c r="E77" s="38">
        <f>31748.88-14510.85</f>
        <v>17238.03</v>
      </c>
      <c r="F77" s="35" t="s">
        <v>78</v>
      </c>
    </row>
    <row r="78" spans="2:6" x14ac:dyDescent="0.25">
      <c r="B78" s="35" t="s">
        <v>79</v>
      </c>
      <c r="C78" s="36" t="s">
        <v>76</v>
      </c>
      <c r="D78" s="37" t="s">
        <v>80</v>
      </c>
      <c r="E78" s="38">
        <v>2832.5</v>
      </c>
      <c r="F78" s="35" t="s">
        <v>78</v>
      </c>
    </row>
    <row r="79" spans="2:6" x14ac:dyDescent="0.25">
      <c r="B79" s="35" t="s">
        <v>81</v>
      </c>
      <c r="C79" s="36" t="s">
        <v>82</v>
      </c>
      <c r="D79" s="37" t="s">
        <v>83</v>
      </c>
      <c r="E79" s="38">
        <v>71547.14</v>
      </c>
      <c r="F79" s="35" t="s">
        <v>84</v>
      </c>
    </row>
    <row r="80" spans="2:6" x14ac:dyDescent="0.25">
      <c r="B80" s="35" t="s">
        <v>79</v>
      </c>
      <c r="C80" s="36" t="s">
        <v>82</v>
      </c>
      <c r="D80" s="37" t="s">
        <v>80</v>
      </c>
      <c r="E80" s="38">
        <v>47466.7</v>
      </c>
      <c r="F80" s="35" t="s">
        <v>84</v>
      </c>
    </row>
    <row r="81" spans="2:6" x14ac:dyDescent="0.25">
      <c r="B81" s="35" t="s">
        <v>85</v>
      </c>
      <c r="C81" s="36" t="s">
        <v>82</v>
      </c>
      <c r="D81" s="37" t="s">
        <v>86</v>
      </c>
      <c r="E81" s="38">
        <v>18408.900000000001</v>
      </c>
      <c r="F81" s="35" t="s">
        <v>84</v>
      </c>
    </row>
    <row r="82" spans="2:6" x14ac:dyDescent="0.25">
      <c r="B82" s="35" t="s">
        <v>87</v>
      </c>
      <c r="C82" s="36" t="s">
        <v>88</v>
      </c>
      <c r="D82" s="37" t="s">
        <v>89</v>
      </c>
      <c r="E82" s="38">
        <v>3260</v>
      </c>
      <c r="F82" s="35" t="s">
        <v>90</v>
      </c>
    </row>
    <row r="83" spans="2:6" x14ac:dyDescent="0.25">
      <c r="B83" s="35" t="s">
        <v>87</v>
      </c>
      <c r="C83" s="36" t="s">
        <v>88</v>
      </c>
      <c r="D83" s="37" t="s">
        <v>89</v>
      </c>
      <c r="E83" s="38">
        <v>2000</v>
      </c>
      <c r="F83" s="35" t="s">
        <v>91</v>
      </c>
    </row>
    <row r="84" spans="2:6" x14ac:dyDescent="0.25">
      <c r="B84" s="35" t="s">
        <v>87</v>
      </c>
      <c r="C84" s="36" t="s">
        <v>88</v>
      </c>
      <c r="D84" s="37" t="s">
        <v>89</v>
      </c>
      <c r="E84" s="38">
        <v>3500</v>
      </c>
      <c r="F84" s="35" t="s">
        <v>92</v>
      </c>
    </row>
    <row r="85" spans="2:6" x14ac:dyDescent="0.25">
      <c r="B85" s="35" t="s">
        <v>93</v>
      </c>
      <c r="C85" s="36" t="s">
        <v>88</v>
      </c>
      <c r="D85" s="37" t="s">
        <v>94</v>
      </c>
      <c r="E85" s="38">
        <v>1700</v>
      </c>
      <c r="F85" s="35" t="s">
        <v>95</v>
      </c>
    </row>
    <row r="86" spans="2:6" x14ac:dyDescent="0.25">
      <c r="B86" s="35" t="s">
        <v>71</v>
      </c>
      <c r="C86" s="36" t="s">
        <v>96</v>
      </c>
      <c r="D86" s="37" t="s">
        <v>73</v>
      </c>
      <c r="E86" s="38">
        <v>6000</v>
      </c>
      <c r="F86" s="35" t="s">
        <v>97</v>
      </c>
    </row>
    <row r="87" spans="2:6" x14ac:dyDescent="0.25">
      <c r="B87" s="35" t="s">
        <v>79</v>
      </c>
      <c r="C87" s="36" t="s">
        <v>98</v>
      </c>
      <c r="D87" s="37" t="s">
        <v>80</v>
      </c>
      <c r="E87" s="38">
        <v>3420</v>
      </c>
      <c r="F87" s="35" t="s">
        <v>99</v>
      </c>
    </row>
    <row r="88" spans="2:6" x14ac:dyDescent="0.25">
      <c r="B88" s="35" t="s">
        <v>100</v>
      </c>
      <c r="C88" s="36" t="s">
        <v>44</v>
      </c>
      <c r="D88" s="37" t="s">
        <v>101</v>
      </c>
      <c r="E88" s="38">
        <v>6472.8</v>
      </c>
      <c r="F88" s="35" t="s">
        <v>45</v>
      </c>
    </row>
    <row r="89" spans="2:6" x14ac:dyDescent="0.25">
      <c r="B89" s="35" t="s">
        <v>71</v>
      </c>
      <c r="C89" s="36" t="s">
        <v>102</v>
      </c>
      <c r="D89" s="37" t="s">
        <v>73</v>
      </c>
      <c r="E89" s="38">
        <v>20000</v>
      </c>
      <c r="F89" s="35" t="s">
        <v>103</v>
      </c>
    </row>
    <row r="90" spans="2:6" x14ac:dyDescent="0.25">
      <c r="B90" s="43"/>
      <c r="C90" s="44"/>
      <c r="D90" s="41" t="s">
        <v>104</v>
      </c>
      <c r="E90" s="42">
        <f>SUM(E75:E89)</f>
        <v>359086.07</v>
      </c>
      <c r="F90" s="43"/>
    </row>
    <row r="91" spans="2:6" x14ac:dyDescent="0.25">
      <c r="B91" s="45"/>
      <c r="C91" s="46"/>
      <c r="D91" s="47" t="s">
        <v>4</v>
      </c>
      <c r="E91" s="48">
        <f>E62+E67+E74+E90</f>
        <v>1084073.74</v>
      </c>
      <c r="F91" s="35"/>
    </row>
  </sheetData>
  <mergeCells count="47">
    <mergeCell ref="B52:H5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2019-07-22T06:59:03Z</dcterms:modified>
</cp:coreProperties>
</file>